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<sst xmlns="http://schemas.openxmlformats.org/spreadsheetml/2006/main" count="2856" uniqueCount="2075">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</sst>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Симеоновград</v>
      </c>
      <c r="C2" s="1751"/>
      <c r="D2" s="1752"/>
      <c r="E2" s="1021"/>
      <c r="F2" s="1022">
        <f>+OTCHET!H9</f>
        <v>0</v>
      </c>
      <c r="G2" s="1023" t="str">
        <f>+OTCHET!F12</f>
        <v>7607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43373</v>
      </c>
      <c r="M6" s="1021"/>
      <c r="N6" s="1046" t="s">
        <v>1010</v>
      </c>
      <c r="O6" s="1010"/>
      <c r="P6" s="1047">
        <f>OTCHET!F9</f>
        <v>43373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43373</v>
      </c>
      <c r="H9" s="1021"/>
      <c r="I9" s="1071">
        <f>+L4</f>
        <v>2018</v>
      </c>
      <c r="J9" s="1072">
        <f>+L6</f>
        <v>43373</v>
      </c>
      <c r="K9" s="1073"/>
      <c r="L9" s="1074">
        <f>+L6</f>
        <v>43373</v>
      </c>
      <c r="M9" s="1073"/>
      <c r="N9" s="1075">
        <f>+L6</f>
        <v>43373</v>
      </c>
      <c r="O9" s="1076"/>
      <c r="P9" s="1077">
        <f>+L4</f>
        <v>2018</v>
      </c>
      <c r="Q9" s="1075">
        <f>+L6</f>
        <v>43373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2067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2069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43373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53" t="str">
        <f>VLOOKUP(E15,SMETKA,2,FALSE)</f>
        <v>ОТЧЕТНИ ДАННИ ПО ЕБК ЗА СМЕТКИТЕ ЗА СРЕДСТВАТА ОТ ЕВРОПЕЙСКИЯ СЪЮЗ - ДЕС</v>
      </c>
      <c r="C7" s="1854"/>
      <c r="D7" s="185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5" t="s">
        <v>1976</v>
      </c>
      <c r="C9" s="1856"/>
      <c r="D9" s="1857"/>
      <c r="E9" s="115">
        <v>43101</v>
      </c>
      <c r="F9" s="116">
        <v>43373</v>
      </c>
      <c r="G9" s="113"/>
      <c r="H9" s="1417"/>
      <c r="I9" s="1810"/>
      <c r="J9" s="1811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септември</v>
      </c>
      <c r="G10" s="113"/>
      <c r="H10" s="114"/>
      <c r="I10" s="1812" t="s">
        <v>981</v>
      </c>
      <c r="J10" s="181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13"/>
      <c r="J11" s="1813"/>
      <c r="K11" s="113"/>
      <c r="L11" s="113"/>
      <c r="M11" s="7">
        <v>1</v>
      </c>
      <c r="N11" s="108"/>
    </row>
    <row r="12" spans="2:14" ht="27" customHeight="1">
      <c r="B12" s="1837" t="str">
        <f>VLOOKUP(F12,PRBK,2,FALSE)</f>
        <v>Симеоновград</v>
      </c>
      <c r="C12" s="1838"/>
      <c r="D12" s="1839"/>
      <c r="E12" s="118" t="s">
        <v>975</v>
      </c>
      <c r="F12" s="1588" t="s">
        <v>1642</v>
      </c>
      <c r="G12" s="113"/>
      <c r="H12" s="114"/>
      <c r="I12" s="1813"/>
      <c r="J12" s="1813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8" t="s">
        <v>2036</v>
      </c>
      <c r="F19" s="1779"/>
      <c r="G19" s="1779"/>
      <c r="H19" s="1780"/>
      <c r="I19" s="1861" t="s">
        <v>2037</v>
      </c>
      <c r="J19" s="1862"/>
      <c r="K19" s="1862"/>
      <c r="L19" s="1863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1" t="s">
        <v>472</v>
      </c>
      <c r="D22" s="185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1" t="s">
        <v>474</v>
      </c>
      <c r="D28" s="1852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1" t="s">
        <v>127</v>
      </c>
      <c r="D33" s="1852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1" t="s">
        <v>121</v>
      </c>
      <c r="D39" s="1852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>
        <v>0</v>
      </c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9" t="str">
        <f>$B$7</f>
        <v>ОТЧЕТНИ ДАННИ ПО ЕБК ЗА СМЕТКИТЕ ЗА СРЕДСТВАТА ОТ ЕВРОПЕЙСКИЯ СЪЮЗ - ДЕС</v>
      </c>
      <c r="C175" s="1850"/>
      <c r="D175" s="1850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72" t="str">
        <f>$B$9</f>
        <v>Симеоновград</v>
      </c>
      <c r="C177" s="1773"/>
      <c r="D177" s="1774"/>
      <c r="E177" s="115">
        <f>$E$9</f>
        <v>43101</v>
      </c>
      <c r="F177" s="227">
        <f>$F$9</f>
        <v>43373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37" t="str">
        <f>$B$12</f>
        <v>Симеоновград</v>
      </c>
      <c r="C180" s="1838"/>
      <c r="D180" s="1839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8" t="s">
        <v>2038</v>
      </c>
      <c r="F184" s="1779"/>
      <c r="G184" s="1779"/>
      <c r="H184" s="1780"/>
      <c r="I184" s="1781" t="s">
        <v>2039</v>
      </c>
      <c r="J184" s="1782"/>
      <c r="K184" s="1782"/>
      <c r="L184" s="1783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86" t="s">
        <v>753</v>
      </c>
      <c r="D188" s="1787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8" t="s">
        <v>756</v>
      </c>
      <c r="D191" s="1789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0" t="s">
        <v>195</v>
      </c>
      <c r="D197" s="1791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92" t="s">
        <v>200</v>
      </c>
      <c r="D205" s="179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8" t="s">
        <v>201</v>
      </c>
      <c r="D206" s="1789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94" t="s">
        <v>275</v>
      </c>
      <c r="D224" s="1795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94" t="s">
        <v>731</v>
      </c>
      <c r="D228" s="1795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94" t="s">
        <v>220</v>
      </c>
      <c r="D234" s="1795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94" t="s">
        <v>222</v>
      </c>
      <c r="D237" s="1795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84" t="s">
        <v>223</v>
      </c>
      <c r="D238" s="178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84" t="s">
        <v>224</v>
      </c>
      <c r="D239" s="1785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84" t="s">
        <v>1674</v>
      </c>
      <c r="D240" s="1785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94" t="s">
        <v>225</v>
      </c>
      <c r="D241" s="1795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94" t="s">
        <v>237</v>
      </c>
      <c r="D257" s="1795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94" t="s">
        <v>238</v>
      </c>
      <c r="D258" s="1795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94" t="s">
        <v>239</v>
      </c>
      <c r="D259" s="1795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94" t="s">
        <v>240</v>
      </c>
      <c r="D260" s="1795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94" t="s">
        <v>1679</v>
      </c>
      <c r="D267" s="1795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94" t="s">
        <v>1676</v>
      </c>
      <c r="D271" s="1795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94" t="s">
        <v>1677</v>
      </c>
      <c r="D272" s="1795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84" t="s">
        <v>250</v>
      </c>
      <c r="D273" s="1785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94" t="s">
        <v>276</v>
      </c>
      <c r="D274" s="1795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98" t="s">
        <v>251</v>
      </c>
      <c r="D277" s="1799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98" t="s">
        <v>252</v>
      </c>
      <c r="D278" s="1799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98" t="s">
        <v>632</v>
      </c>
      <c r="D286" s="1799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98" t="s">
        <v>694</v>
      </c>
      <c r="D289" s="1799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94" t="s">
        <v>695</v>
      </c>
      <c r="D290" s="1795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00" t="s">
        <v>925</v>
      </c>
      <c r="D295" s="1801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96" t="s">
        <v>703</v>
      </c>
      <c r="D299" s="179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48"/>
      <c r="C308" s="1843"/>
      <c r="D308" s="1843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42"/>
      <c r="C310" s="1843"/>
      <c r="D310" s="1843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42"/>
      <c r="C313" s="1843"/>
      <c r="D313" s="1843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44"/>
      <c r="C346" s="1844"/>
      <c r="D346" s="1844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47" t="str">
        <f>$B$7</f>
        <v>ОТЧЕТНИ ДАННИ ПО ЕБК ЗА СМЕТКИТЕ ЗА СРЕДСТВАТА ОТ ЕВРОПЕЙСКИЯ СЪЮЗ - ДЕС</v>
      </c>
      <c r="C350" s="1847"/>
      <c r="D350" s="1847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72" t="str">
        <f>$B$9</f>
        <v>Симеоновград</v>
      </c>
      <c r="C352" s="1773"/>
      <c r="D352" s="1774"/>
      <c r="E352" s="115">
        <f>$E$9</f>
        <v>43101</v>
      </c>
      <c r="F352" s="408">
        <f>$F$9</f>
        <v>43373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37" t="str">
        <f>$B$12</f>
        <v>Симеоновград</v>
      </c>
      <c r="C355" s="1838"/>
      <c r="D355" s="1839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4" t="s">
        <v>2040</v>
      </c>
      <c r="F359" s="1865"/>
      <c r="G359" s="1865"/>
      <c r="H359" s="1866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45" t="s">
        <v>279</v>
      </c>
      <c r="D363" s="1846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14" t="s">
        <v>290</v>
      </c>
      <c r="D377" s="1815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14" t="s">
        <v>312</v>
      </c>
      <c r="D385" s="1815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14" t="s">
        <v>256</v>
      </c>
      <c r="D390" s="1815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14" t="s">
        <v>257</v>
      </c>
      <c r="D393" s="1815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14" t="s">
        <v>259</v>
      </c>
      <c r="D398" s="1815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14" t="s">
        <v>260</v>
      </c>
      <c r="D401" s="1815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14" t="s">
        <v>934</v>
      </c>
      <c r="D404" s="1815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14" t="s">
        <v>689</v>
      </c>
      <c r="D407" s="1815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14" t="s">
        <v>690</v>
      </c>
      <c r="D408" s="1815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14" t="s">
        <v>708</v>
      </c>
      <c r="D411" s="1815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14" t="s">
        <v>263</v>
      </c>
      <c r="D414" s="1815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14" t="s">
        <v>776</v>
      </c>
      <c r="D424" s="1815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14" t="s">
        <v>713</v>
      </c>
      <c r="D425" s="1815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14" t="s">
        <v>264</v>
      </c>
      <c r="D426" s="1815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14" t="s">
        <v>692</v>
      </c>
      <c r="D427" s="1815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14" t="s">
        <v>938</v>
      </c>
      <c r="D428" s="1815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40" t="str">
        <f>$B$7</f>
        <v>ОТЧЕТНИ ДАННИ ПО ЕБК ЗА СМЕТКИТЕ ЗА СРЕДСТВАТА ОТ ЕВРОПЕЙСКИЯ СЪЮЗ - ДЕС</v>
      </c>
      <c r="C435" s="1841"/>
      <c r="D435" s="1841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72" t="str">
        <f>$B$9</f>
        <v>Симеоновград</v>
      </c>
      <c r="C437" s="1773"/>
      <c r="D437" s="1774"/>
      <c r="E437" s="115">
        <f>$E$9</f>
        <v>43101</v>
      </c>
      <c r="F437" s="408">
        <f>$F$9</f>
        <v>43373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37" t="str">
        <f>$B$12</f>
        <v>Симеоновград</v>
      </c>
      <c r="C440" s="1838"/>
      <c r="D440" s="1839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8" t="s">
        <v>2042</v>
      </c>
      <c r="F444" s="1779"/>
      <c r="G444" s="1779"/>
      <c r="H444" s="1780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70" t="str">
        <f>$B$7</f>
        <v>ОТЧЕТНИ ДАННИ ПО ЕБК ЗА СМЕТКИТЕ ЗА СРЕДСТВАТА ОТ ЕВРОПЕЙСКИЯ СЪЮЗ - ДЕС</v>
      </c>
      <c r="C451" s="1771"/>
      <c r="D451" s="1771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72" t="str">
        <f>$B$9</f>
        <v>Симеоновград</v>
      </c>
      <c r="C453" s="1773"/>
      <c r="D453" s="1774"/>
      <c r="E453" s="115">
        <f>$E$9</f>
        <v>43101</v>
      </c>
      <c r="F453" s="408">
        <f>$F$9</f>
        <v>43373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37" t="str">
        <f>$B$12</f>
        <v>Симеоновград</v>
      </c>
      <c r="C456" s="1838"/>
      <c r="D456" s="1839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8" t="s">
        <v>2044</v>
      </c>
      <c r="F460" s="1859"/>
      <c r="G460" s="1859"/>
      <c r="H460" s="1860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9" t="s">
        <v>777</v>
      </c>
      <c r="D463" s="1830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24" t="s">
        <v>780</v>
      </c>
      <c r="D467" s="1824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24" t="s">
        <v>2014</v>
      </c>
      <c r="D470" s="1824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9" t="s">
        <v>783</v>
      </c>
      <c r="D473" s="1830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25" t="s">
        <v>790</v>
      </c>
      <c r="D480" s="1826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27" t="s">
        <v>942</v>
      </c>
      <c r="D483" s="1827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22" t="s">
        <v>947</v>
      </c>
      <c r="D499" s="1828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22" t="s">
        <v>24</v>
      </c>
      <c r="D504" s="1828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31" t="s">
        <v>948</v>
      </c>
      <c r="D505" s="1831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27" t="s">
        <v>33</v>
      </c>
      <c r="D514" s="1827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27" t="s">
        <v>37</v>
      </c>
      <c r="D518" s="1827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27" t="s">
        <v>949</v>
      </c>
      <c r="D523" s="1833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22" t="s">
        <v>950</v>
      </c>
      <c r="D526" s="1823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5" t="s">
        <v>316</v>
      </c>
      <c r="D533" s="1836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27" t="s">
        <v>952</v>
      </c>
      <c r="D537" s="1827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32" t="s">
        <v>953</v>
      </c>
      <c r="D538" s="1832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4" t="s">
        <v>954</v>
      </c>
      <c r="D543" s="1823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27" t="s">
        <v>955</v>
      </c>
      <c r="D546" s="1827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4" t="s">
        <v>964</v>
      </c>
      <c r="D568" s="1834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4" t="s">
        <v>969</v>
      </c>
      <c r="D588" s="1823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4" t="s">
        <v>842</v>
      </c>
      <c r="D593" s="1823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16"/>
      <c r="H602" s="1817"/>
      <c r="I602" s="1817"/>
      <c r="J602" s="1818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04" t="s">
        <v>887</v>
      </c>
      <c r="H603" s="1804"/>
      <c r="I603" s="1804"/>
      <c r="J603" s="1804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19"/>
      <c r="H605" s="1820"/>
      <c r="I605" s="1820"/>
      <c r="J605" s="1821"/>
      <c r="K605" s="103"/>
      <c r="L605" s="229"/>
      <c r="M605" s="7">
        <v>1</v>
      </c>
      <c r="N605" s="520"/>
    </row>
    <row r="606" spans="1:14" ht="21.75" customHeight="1">
      <c r="A606" s="23"/>
      <c r="B606" s="1802" t="s">
        <v>890</v>
      </c>
      <c r="C606" s="1803"/>
      <c r="D606" s="674" t="s">
        <v>891</v>
      </c>
      <c r="E606" s="675"/>
      <c r="F606" s="676"/>
      <c r="G606" s="1804" t="s">
        <v>887</v>
      </c>
      <c r="H606" s="1804"/>
      <c r="I606" s="1804"/>
      <c r="J606" s="1804"/>
      <c r="K606" s="103"/>
      <c r="L606" s="229"/>
      <c r="M606" s="7">
        <v>1</v>
      </c>
      <c r="N606" s="520"/>
    </row>
    <row r="607" spans="1:14" ht="24.75" customHeight="1">
      <c r="A607" s="36"/>
      <c r="B607" s="1805"/>
      <c r="C607" s="1806"/>
      <c r="D607" s="677" t="s">
        <v>892</v>
      </c>
      <c r="E607" s="678"/>
      <c r="F607" s="679"/>
      <c r="G607" s="680" t="s">
        <v>893</v>
      </c>
      <c r="H607" s="1807"/>
      <c r="I607" s="1808"/>
      <c r="J607" s="1809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07"/>
      <c r="I609" s="1808"/>
      <c r="J609" s="1809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</row>
    <row r="621" spans="2:13" ht="15.75">
      <c r="B621" s="1770" t="str">
        <f>$B$7</f>
        <v>ОТЧЕТНИ ДАННИ ПО ЕБК ЗА СМЕТКИТЕ ЗА СРЕДСТВАТА ОТ ЕВРОПЕЙСКИЯ СЪЮЗ - ДЕС</v>
      </c>
      <c r="C621" s="1771"/>
      <c r="D621" s="1771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</c>
    </row>
    <row r="623" spans="2:13" ht="18.75">
      <c r="B623" s="1772" t="str">
        <f>$B$9</f>
        <v>Симеоновград</v>
      </c>
      <c r="C623" s="1773"/>
      <c r="D623" s="1774"/>
      <c r="E623" s="115">
        <f>$E$9</f>
        <v>43101</v>
      </c>
      <c r="F623" s="227">
        <f>$F$9</f>
        <v>43373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</row>
    <row r="626" spans="2:13" ht="19.5">
      <c r="B626" s="1775" t="str">
        <f>$B$12</f>
        <v>Симеоновград</v>
      </c>
      <c r="C626" s="1776"/>
      <c r="D626" s="1777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</row>
    <row r="628" spans="2:13" ht="19.5">
      <c r="B628" s="237"/>
      <c r="C628" s="238"/>
      <c r="D628" s="124" t="s">
        <v>901</v>
      </c>
      <c r="E628" s="239">
        <f>$E$15</f>
        <v>96</v>
      </c>
      <c r="F628" s="415" t="str">
        <f>$F$15</f>
        <v>СЕС - ДЕС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</c>
    </row>
    <row r="630" spans="2:13" ht="18.75">
      <c r="B630" s="248"/>
      <c r="C630" s="249"/>
      <c r="D630" s="250" t="s">
        <v>721</v>
      </c>
      <c r="E630" s="1778" t="s">
        <v>2048</v>
      </c>
      <c r="F630" s="1779"/>
      <c r="G630" s="1779"/>
      <c r="H630" s="1780"/>
      <c r="I630" s="1781" t="s">
        <v>2049</v>
      </c>
      <c r="J630" s="1782"/>
      <c r="K630" s="1782"/>
      <c r="L630" s="1783"/>
      <c r="M630" s="7">
        <f>(IF($E753&lt;&gt;0,$M$2,IF($L753&lt;&gt;0,$M$2,"")))</f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</c>
    </row>
    <row r="634" spans="2:13" ht="15.75">
      <c r="B634" s="1456"/>
      <c r="C634" s="1461">
        <f>VLOOKUP(D635,EBK_DEIN2,2,FALSE)</f>
        <v>1117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</c>
    </row>
    <row r="635" spans="2:13" ht="15.75">
      <c r="B635" s="1452"/>
      <c r="C635" s="1589">
        <f>+C634</f>
        <v>1117</v>
      </c>
      <c r="D635" s="1454" t="s">
        <v>390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</c>
    </row>
    <row r="637" spans="2:14" ht="15.75">
      <c r="B637" s="273">
        <v>100</v>
      </c>
      <c r="C637" s="1786" t="s">
        <v>753</v>
      </c>
      <c r="D637" s="1787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88" t="s">
        <v>756</v>
      </c>
      <c r="D640" s="1789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790" t="s">
        <v>195</v>
      </c>
      <c r="D646" s="1791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792" t="s">
        <v>200</v>
      </c>
      <c r="D654" s="1793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88" t="s">
        <v>201</v>
      </c>
      <c r="D655" s="1789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0</v>
      </c>
      <c r="K655" s="277">
        <f t="shared" si="145"/>
        <v>0</v>
      </c>
      <c r="L655" s="311">
        <f t="shared" si="145"/>
        <v>0</v>
      </c>
      <c r="M655" s="12">
        <f t="shared" si="140"/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/>
      <c r="K667" s="1430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794" t="s">
        <v>275</v>
      </c>
      <c r="D673" s="1795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794" t="s">
        <v>731</v>
      </c>
      <c r="D677" s="1795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794" t="s">
        <v>220</v>
      </c>
      <c r="D683" s="1795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794" t="s">
        <v>222</v>
      </c>
      <c r="D686" s="1795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784" t="s">
        <v>223</v>
      </c>
      <c r="D687" s="1785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784" t="s">
        <v>224</v>
      </c>
      <c r="D688" s="1785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784" t="s">
        <v>1678</v>
      </c>
      <c r="D689" s="1785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794" t="s">
        <v>225</v>
      </c>
      <c r="D690" s="1795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794" t="s">
        <v>237</v>
      </c>
      <c r="D706" s="1795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794" t="s">
        <v>238</v>
      </c>
      <c r="D707" s="1795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794" t="s">
        <v>239</v>
      </c>
      <c r="D708" s="1795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794" t="s">
        <v>240</v>
      </c>
      <c r="D709" s="1795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794" t="s">
        <v>1679</v>
      </c>
      <c r="D716" s="1795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794" t="s">
        <v>1676</v>
      </c>
      <c r="D720" s="1795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794" t="s">
        <v>1677</v>
      </c>
      <c r="D721" s="1795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784" t="s">
        <v>250</v>
      </c>
      <c r="D722" s="1785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794" t="s">
        <v>276</v>
      </c>
      <c r="D723" s="1795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798" t="s">
        <v>251</v>
      </c>
      <c r="D726" s="1799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798" t="s">
        <v>252</v>
      </c>
      <c r="D727" s="1799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798" t="s">
        <v>632</v>
      </c>
      <c r="D735" s="1799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798" t="s">
        <v>694</v>
      </c>
      <c r="D738" s="1799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794" t="s">
        <v>695</v>
      </c>
      <c r="D739" s="1795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800" t="s">
        <v>925</v>
      </c>
      <c r="D744" s="1801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796" t="s">
        <v>703</v>
      </c>
      <c r="D748" s="1797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796" t="s">
        <v>703</v>
      </c>
      <c r="D749" s="1797"/>
      <c r="E749" s="383">
        <f>F749+G749+H749</f>
        <v>0</v>
      </c>
      <c r="F749" s="1431">
        <v>0</v>
      </c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0</v>
      </c>
      <c r="J753" s="398">
        <f t="shared" si="175"/>
        <v>0</v>
      </c>
      <c r="K753" s="399">
        <f t="shared" si="175"/>
        <v>0</v>
      </c>
      <c r="L753" s="396">
        <f t="shared" si="175"/>
        <v>0</v>
      </c>
      <c r="M753" s="12">
        <f t="shared" si="171"/>
      </c>
      <c r="N753" s="73" t="str">
        <f>LEFT(C634,1)</f>
        <v>1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C687:D687"/>
    <mergeCell ref="C709:D709"/>
    <mergeCell ref="C716:D716"/>
    <mergeCell ref="C720:D720"/>
    <mergeCell ref="C721:D721"/>
    <mergeCell ref="C722:D722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70">
        <f>$B$7</f>
        <v>0</v>
      </c>
      <c r="J14" s="1771"/>
      <c r="K14" s="177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2">
        <f>$B$9</f>
        <v>0</v>
      </c>
      <c r="J16" s="1773"/>
      <c r="K16" s="177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5">
        <f>$B$12</f>
        <v>0</v>
      </c>
      <c r="J19" s="1776"/>
      <c r="K19" s="1777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8" t="s">
        <v>2048</v>
      </c>
      <c r="M23" s="1779"/>
      <c r="N23" s="1779"/>
      <c r="O23" s="1780"/>
      <c r="P23" s="1781" t="s">
        <v>2049</v>
      </c>
      <c r="Q23" s="1782"/>
      <c r="R23" s="1782"/>
      <c r="S23" s="178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753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8" t="s">
        <v>756</v>
      </c>
      <c r="K33" s="178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0" t="s">
        <v>195</v>
      </c>
      <c r="K39" s="179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2" t="s">
        <v>200</v>
      </c>
      <c r="K47" s="179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8" t="s">
        <v>201</v>
      </c>
      <c r="K48" s="178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4" t="s">
        <v>275</v>
      </c>
      <c r="K66" s="1795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4" t="s">
        <v>731</v>
      </c>
      <c r="K70" s="1795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4" t="s">
        <v>220</v>
      </c>
      <c r="K76" s="1795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4" t="s">
        <v>222</v>
      </c>
      <c r="K79" s="1795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84" t="s">
        <v>223</v>
      </c>
      <c r="K80" s="1785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84" t="s">
        <v>224</v>
      </c>
      <c r="K81" s="1785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84" t="s">
        <v>1678</v>
      </c>
      <c r="K82" s="1785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4" t="s">
        <v>225</v>
      </c>
      <c r="K83" s="1795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4" t="s">
        <v>237</v>
      </c>
      <c r="K99" s="1795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4" t="s">
        <v>238</v>
      </c>
      <c r="K100" s="1795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4" t="s">
        <v>239</v>
      </c>
      <c r="K101" s="1795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4" t="s">
        <v>240</v>
      </c>
      <c r="K102" s="1795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4" t="s">
        <v>1679</v>
      </c>
      <c r="K109" s="1795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4" t="s">
        <v>1676</v>
      </c>
      <c r="K113" s="1795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4" t="s">
        <v>1677</v>
      </c>
      <c r="K114" s="1795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84" t="s">
        <v>250</v>
      </c>
      <c r="K115" s="1785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4" t="s">
        <v>276</v>
      </c>
      <c r="K116" s="1795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8" t="s">
        <v>251</v>
      </c>
      <c r="K119" s="1799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8" t="s">
        <v>252</v>
      </c>
      <c r="K120" s="179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8" t="s">
        <v>632</v>
      </c>
      <c r="K128" s="179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8" t="s">
        <v>694</v>
      </c>
      <c r="K131" s="1799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4" t="s">
        <v>695</v>
      </c>
      <c r="K132" s="1795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0" t="s">
        <v>925</v>
      </c>
      <c r="K137" s="1801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96" t="s">
        <v>703</v>
      </c>
      <c r="K141" s="179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6" t="s">
        <v>703</v>
      </c>
      <c r="K142" s="179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666" ht="12.75"/>
    <row r="670" ht="12.75"/>
    <row r="671" ht="12.75"/>
    <row r="696" ht="12.75"/>
    <row r="747" ht="12.75"/>
    <row r="748" ht="12.75"/>
    <row r="749" ht="12.75"/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2018-10-09T11:25:41Z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